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7895" windowHeight="8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0" i="1" l="1"/>
  <c r="C48" i="1"/>
  <c r="B48" i="1"/>
  <c r="C39" i="1"/>
  <c r="C46" i="1"/>
  <c r="C50" i="1"/>
  <c r="C57" i="1"/>
  <c r="C61" i="1"/>
  <c r="C63" i="1"/>
  <c r="C69" i="1"/>
  <c r="C72" i="1"/>
  <c r="C74" i="1"/>
  <c r="B80" i="1"/>
  <c r="B74" i="1"/>
  <c r="B72" i="1"/>
  <c r="B69" i="1"/>
  <c r="B63" i="1"/>
  <c r="C83" i="1" l="1"/>
  <c r="B57" i="1"/>
  <c r="B61" i="1"/>
  <c r="B50" i="1"/>
  <c r="D55" i="1"/>
  <c r="B46" i="1"/>
  <c r="B39" i="1"/>
  <c r="B83" i="1" l="1"/>
  <c r="C28" i="1"/>
  <c r="C27" i="1" s="1"/>
  <c r="B28" i="1"/>
  <c r="B27" i="1" s="1"/>
  <c r="C37" i="1" l="1"/>
  <c r="C84" i="1" s="1"/>
  <c r="B37" i="1"/>
  <c r="B84" i="1" s="1"/>
  <c r="D12" i="1"/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<sst xmlns="http://schemas.openxmlformats.org/spreadsheetml/2006/main" count="94" uniqueCount="88">
  <si>
    <t>И Н Ф О Р М А Ц И Я</t>
  </si>
  <si>
    <t>(тыс.руб.)</t>
  </si>
  <si>
    <t>Наименование показателя</t>
  </si>
  <si>
    <t/>
  </si>
  <si>
    <t>1</t>
  </si>
  <si>
    <t>2</t>
  </si>
  <si>
    <t>3</t>
  </si>
  <si>
    <t>4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</si>
  <si>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</si>
  <si>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</si>
  <si>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</si>
  <si>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упрощённой системы налогообложения</t>
  </si>
  <si>
    <t>Единый сельскохозяйственный налог</t>
  </si>
  <si>
    <t>Транспортный налог</t>
  </si>
  <si>
    <t>Государственная пошлина, сборы</t>
  </si>
  <si>
    <t>Задолженность и перерасчёты по отменённым  налогам, сборам и иным обязательным платежам</t>
  </si>
  <si>
    <t>Доходы от использования имущества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</si>
  <si>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</si>
  <si>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</si>
  <si>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</si>
  <si>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</si>
  <si>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</si>
  <si>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</si>
  <si>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</si>
  <si>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</si>
  <si>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</si>
  <si>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</si>
  <si>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</si>
  <si>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</si>
  <si>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</si>
  <si>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</si>
  <si>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</si>
  <si>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</si>
  <si>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</si>
  <si>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</si>
  <si>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</si>
  <si>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</si>
  <si>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</si>
  <si>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</si>
  <si>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</si>
  <si>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</si>
  <si>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</si>
  <si>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</si>
  <si>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</si>
  <si>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</si>
  <si>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</si>
  <si>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</si>
  <si>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</si>
  <si>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</si>
  <si>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</si>
  <si>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</si>
  <si>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</si>
  <si>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</si>
  <si>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</si>
  <si>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</si>
  <si>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</si>
  <si>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</si>
  <si>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</si>
  <si>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</si>
  <si>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</si>
  <si>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</si>
  <si>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</si>
  <si>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</si>
  <si>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</si>
  <si>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</si>
  <si>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</si>
  <si>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</si>
  <si>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</si>
  <si>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</si>
  <si>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</si>
  <si>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</si>
  <si>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</si>
  <si>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</si>
  <si>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</si>
  <si>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</si>
  <si>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</si>
  <si>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</si>
  <si>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ИТОГО РАСХОДОВ</t>
  </si>
  <si>
    <t>Результат исполнения бюджета (дефицит"-".профицит "+")</t>
  </si>
  <si>
    <t>об  исполнении бюджета Яшкинского муниципального округа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</si>
  <si>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</si>
  <si>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</si>
  <si>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</si>
  <si>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</si>
  <si>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Исполнено на 1 июля</t>
  </si>
  <si>
    <t>Топливно-энергитический комплекс</t>
  </si>
  <si>
    <t>за 2022 год в сравнении с соответствующим периодом 2021 года</t>
  </si>
  <si>
    <t>% исполнения 2022 года в сравнении с соответствующим периодом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</si>
</sst>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Calibri"/>
    </font>
    <font>
      <sz val="9"/>
      <name val="Calibri"/>
      <family val="2"/>
      <charset val="204"/>
    </font>
    <font>
      <sz val="10"/>
      <name val="Calibri"/>
      <family val="2"/>
      <charset val="204"/>
    </font>
    <font>
      <i/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topLeftCell="A67" zoomScale="142" zoomScaleNormal="142" workbookViewId="0">
      <selection activeCell="C85" sqref="C85"/>
    </sheetView>
  </sheetViews>
  <sheetFormatPr defaultRowHeight="12.75" x14ac:dyDescent="0.2"/>
  <cols>
    <col min="1" max="1" width="50" style="2" customWidth="1"/>
    <col min="2" max="3" width="13" style="2" customWidth="1"/>
    <col min="4" max="4" width="20" style="2" customWidth="1"/>
    <col min="5" max="16384" width="9.140625" style="2"/>
  </cols>
  <sheetData>
    <row r="1" spans="1:4" ht="15.75" x14ac:dyDescent="0.25">
      <c r="A1" s="10" t="s">
        <v>0</v>
      </c>
      <c r="B1" s="11"/>
      <c r="C1" s="11"/>
      <c r="D1" s="11"/>
    </row>
    <row r="2" spans="1:4" ht="15.75" x14ac:dyDescent="0.25">
      <c r="A2" s="10" t="s">
        <v>79</v>
      </c>
      <c r="B2" s="11"/>
      <c r="C2" s="11"/>
      <c r="D2" s="11"/>
    </row>
    <row r="3" spans="1:4" ht="15.75" x14ac:dyDescent="0.25">
      <c r="A3" s="10" t="s">
        <v>86</v>
      </c>
      <c r="B3" s="11"/>
      <c r="C3" s="11"/>
      <c r="D3" s="11"/>
    </row>
    <row r="4" spans="1:4" x14ac:dyDescent="0.2">
      <c r="D4" s="12" t="s">
        <v>1</v>
      </c>
    </row>
    <row r="5" spans="1:4" ht="38.1" customHeight="1" x14ac:dyDescent="0.2">
      <c r="A5" s="13" t="s">
        <v>2</v>
      </c>
      <c r="B5" s="13" t="s">
        <v>84</v>
      </c>
      <c r="C5" s="13" t="s">
        <v>3</v>
      </c>
      <c r="D5" s="13" t="s">
        <v>87</v>
      </c>
    </row>
    <row r="6" spans="1:4" x14ac:dyDescent="0.2">
      <c r="A6" s="13" t="s">
        <v>3</v>
      </c>
      <c r="B6" s="9">
        <v>2021</v>
      </c>
      <c r="C6" s="9">
        <v>2022</v>
      </c>
      <c r="D6" s="13" t="s">
        <v>3</v>
      </c>
    </row>
    <row r="7" spans="1:4" x14ac:dyDescent="0.2">
      <c r="A7" s="3" t="s">
        <v>4</v>
      </c>
      <c r="B7" s="3" t="s">
        <v>5</v>
      </c>
      <c r="C7" s="3" t="s">
        <v>6</v>
      </c>
      <c r="D7" s="3" t="s">
        <v>7</v>
      </c>
    </row>
    <row r="8" spans="1:4" x14ac:dyDescent="0.2">
      <c r="A8" s="4" t="s">
        <v>8</v>
      </c>
      <c r="B8" s="5">
        <v>106375.5</v>
      </c>
      <c r="C8" s="5">
        <v>129481.60000000001</v>
      </c>
      <c r="D8" s="5">
        <f>C8/B8*100</f>
        <v>121.72126100464864</v>
      </c>
    </row>
    <row r="9" spans="1:4" x14ac:dyDescent="0.2">
      <c r="A9" s="6" t="s">
        <v>9</v>
      </c>
      <c r="B9" s="7">
        <v>74874</v>
      </c>
      <c r="C9" s="7">
        <v>84857.4</v>
      </c>
      <c r="D9" s="5">
        <f t="shared" ref="D9:D60" si="0">C9/B9*100</f>
        <v>113.33360044875388</v>
      </c>
    </row>
    <row r="10" spans="1:4" ht="24" x14ac:dyDescent="0.2">
      <c r="A10" s="6" t="s">
        <v>10</v>
      </c>
      <c r="B10" s="7">
        <v>7884.7</v>
      </c>
      <c r="C10" s="7">
        <v>8829.2000000000007</v>
      </c>
      <c r="D10" s="5">
        <f t="shared" si="0"/>
        <v>111.97889583623981</v>
      </c>
    </row>
    <row r="11" spans="1:4" ht="24" x14ac:dyDescent="0.2">
      <c r="A11" s="6" t="s">
        <v>11</v>
      </c>
      <c r="B11" s="7">
        <v>3450.2</v>
      </c>
      <c r="C11" s="7">
        <v>16185.6</v>
      </c>
      <c r="D11" s="5">
        <f t="shared" si="0"/>
        <v>469.12063068807612</v>
      </c>
    </row>
    <row r="12" spans="1:4" x14ac:dyDescent="0.2">
      <c r="A12" s="6" t="s">
        <v>80</v>
      </c>
      <c r="B12" s="7">
        <v>1297.7</v>
      </c>
      <c r="C12" s="7">
        <v>-4.7</v>
      </c>
      <c r="D12" s="5">
        <f t="shared" si="0"/>
        <v>-0.36217924019418973</v>
      </c>
    </row>
    <row r="13" spans="1:4" x14ac:dyDescent="0.2">
      <c r="A13" s="6" t="s">
        <v>12</v>
      </c>
      <c r="B13" s="7">
        <v>34.6</v>
      </c>
      <c r="C13" s="7">
        <v>-182.7</v>
      </c>
      <c r="D13" s="5">
        <f t="shared" si="0"/>
        <v>-528.03468208092477</v>
      </c>
    </row>
    <row r="14" spans="1:4" ht="24" x14ac:dyDescent="0.2">
      <c r="A14" s="6" t="s">
        <v>81</v>
      </c>
      <c r="B14" s="7">
        <v>2391.3000000000002</v>
      </c>
      <c r="C14" s="7">
        <v>1729.9</v>
      </c>
      <c r="D14" s="5">
        <f t="shared" si="0"/>
        <v>72.341404257098645</v>
      </c>
    </row>
    <row r="15" spans="1:4" x14ac:dyDescent="0.2">
      <c r="A15" s="6" t="s">
        <v>82</v>
      </c>
      <c r="B15" s="7">
        <v>264.5</v>
      </c>
      <c r="C15" s="7">
        <v>341.4</v>
      </c>
      <c r="D15" s="5">
        <f t="shared" si="0"/>
        <v>129.07372400756142</v>
      </c>
    </row>
    <row r="16" spans="1:4" x14ac:dyDescent="0.2">
      <c r="A16" s="6" t="s">
        <v>13</v>
      </c>
      <c r="B16" s="7">
        <v>128.6</v>
      </c>
      <c r="C16" s="7">
        <v>153.69999999999999</v>
      </c>
      <c r="D16" s="5">
        <f t="shared" si="0"/>
        <v>119.51788491446345</v>
      </c>
    </row>
    <row r="17" spans="1:4" x14ac:dyDescent="0.2">
      <c r="A17" s="6" t="s">
        <v>83</v>
      </c>
      <c r="B17" s="7">
        <v>2682</v>
      </c>
      <c r="C17" s="7">
        <v>2525.4</v>
      </c>
      <c r="D17" s="5">
        <f t="shared" si="0"/>
        <v>94.161073825503365</v>
      </c>
    </row>
    <row r="18" spans="1:4" x14ac:dyDescent="0.2">
      <c r="A18" s="6" t="s">
        <v>14</v>
      </c>
      <c r="B18" s="7">
        <v>1646.6</v>
      </c>
      <c r="C18" s="7">
        <v>2352</v>
      </c>
      <c r="D18" s="5">
        <f t="shared" si="0"/>
        <v>142.83979108465928</v>
      </c>
    </row>
    <row r="19" spans="1:4" ht="24" x14ac:dyDescent="0.2">
      <c r="A19" s="6" t="s">
        <v>15</v>
      </c>
      <c r="B19" s="7">
        <v>0</v>
      </c>
      <c r="C19" s="7">
        <v>0</v>
      </c>
      <c r="D19" s="5" t="e">
        <f t="shared" si="0"/>
        <v>#DIV/0!</v>
      </c>
    </row>
    <row r="20" spans="1:4" ht="24" x14ac:dyDescent="0.2">
      <c r="A20" s="6" t="s">
        <v>16</v>
      </c>
      <c r="B20" s="7">
        <v>6030</v>
      </c>
      <c r="C20" s="7">
        <v>6765.7</v>
      </c>
      <c r="D20" s="5">
        <f t="shared" si="0"/>
        <v>112.20066334991708</v>
      </c>
    </row>
    <row r="21" spans="1:4" x14ac:dyDescent="0.2">
      <c r="A21" s="6" t="s">
        <v>17</v>
      </c>
      <c r="B21" s="7">
        <v>904.6</v>
      </c>
      <c r="C21" s="7">
        <v>1935.5</v>
      </c>
      <c r="D21" s="5">
        <f t="shared" si="0"/>
        <v>213.96197214238336</v>
      </c>
    </row>
    <row r="22" spans="1:4" ht="24" customHeight="1" x14ac:dyDescent="0.2">
      <c r="A22" s="6" t="s">
        <v>18</v>
      </c>
      <c r="B22" s="7">
        <v>2082.3000000000002</v>
      </c>
      <c r="C22" s="7">
        <v>2140.5</v>
      </c>
      <c r="D22" s="5">
        <f t="shared" si="0"/>
        <v>102.79498631321134</v>
      </c>
    </row>
    <row r="23" spans="1:4" ht="24" customHeight="1" x14ac:dyDescent="0.2">
      <c r="A23" s="6" t="s">
        <v>19</v>
      </c>
      <c r="B23" s="7">
        <v>1794.4</v>
      </c>
      <c r="C23" s="7">
        <v>1234.5</v>
      </c>
      <c r="D23" s="5">
        <f t="shared" si="0"/>
        <v>68.797369594293357</v>
      </c>
    </row>
    <row r="24" spans="1:4" x14ac:dyDescent="0.2">
      <c r="A24" s="6" t="s">
        <v>20</v>
      </c>
      <c r="B24" s="7">
        <v>0</v>
      </c>
      <c r="C24" s="7">
        <v>0</v>
      </c>
      <c r="D24" s="5" t="e">
        <f t="shared" si="0"/>
        <v>#DIV/0!</v>
      </c>
    </row>
    <row r="25" spans="1:4" x14ac:dyDescent="0.2">
      <c r="A25" s="6" t="s">
        <v>21</v>
      </c>
      <c r="B25" s="7">
        <v>873.8</v>
      </c>
      <c r="C25" s="7">
        <v>158.69999999999999</v>
      </c>
      <c r="D25" s="5">
        <f t="shared" si="0"/>
        <v>18.162050812542915</v>
      </c>
    </row>
    <row r="26" spans="1:4" x14ac:dyDescent="0.2">
      <c r="A26" s="6" t="s">
        <v>22</v>
      </c>
      <c r="B26" s="7">
        <v>36.200000000000003</v>
      </c>
      <c r="C26" s="7">
        <v>459.3</v>
      </c>
      <c r="D26" s="5">
        <f t="shared" si="0"/>
        <v>1268.7845303867402</v>
      </c>
    </row>
    <row r="27" spans="1:4" x14ac:dyDescent="0.2">
      <c r="A27" s="4" t="s">
        <v>23</v>
      </c>
      <c r="B27" s="5">
        <f>B28+B33+B34+B35+B36</f>
        <v>505465.5</v>
      </c>
      <c r="C27" s="5">
        <f>C28+C33+C34+C35+C36</f>
        <v>661659.1</v>
      </c>
      <c r="D27" s="5">
        <f t="shared" si="0"/>
        <v>130.90094180512816</v>
      </c>
    </row>
    <row r="28" spans="1:4" ht="24" x14ac:dyDescent="0.2">
      <c r="A28" s="4" t="s">
        <v>24</v>
      </c>
      <c r="B28" s="5">
        <f>B29+B30+B31+B32</f>
        <v>503678.8</v>
      </c>
      <c r="C28" s="5">
        <f>C29+C30+C31+C32</f>
        <v>661658.5</v>
      </c>
      <c r="D28" s="5">
        <f t="shared" si="0"/>
        <v>131.36516764255316</v>
      </c>
    </row>
    <row r="29" spans="1:4" ht="24" x14ac:dyDescent="0.2">
      <c r="A29" s="6" t="s">
        <v>25</v>
      </c>
      <c r="B29" s="7">
        <v>165099.79999999999</v>
      </c>
      <c r="C29" s="7">
        <v>256760.6</v>
      </c>
      <c r="D29" s="5">
        <f t="shared" si="0"/>
        <v>155.51841976792221</v>
      </c>
    </row>
    <row r="30" spans="1:4" ht="24" x14ac:dyDescent="0.2">
      <c r="A30" s="6" t="s">
        <v>26</v>
      </c>
      <c r="B30" s="7">
        <v>17948.7</v>
      </c>
      <c r="C30" s="7">
        <v>14193</v>
      </c>
      <c r="D30" s="5">
        <f t="shared" si="0"/>
        <v>79.075364789650507</v>
      </c>
    </row>
    <row r="31" spans="1:4" ht="24" x14ac:dyDescent="0.2">
      <c r="A31" s="6" t="s">
        <v>27</v>
      </c>
      <c r="B31" s="7">
        <v>306753.8</v>
      </c>
      <c r="C31" s="7">
        <v>377185.1</v>
      </c>
      <c r="D31" s="5">
        <f t="shared" si="0"/>
        <v>122.96020456796298</v>
      </c>
    </row>
    <row r="32" spans="1:4" x14ac:dyDescent="0.2">
      <c r="A32" s="6" t="s">
        <v>28</v>
      </c>
      <c r="B32" s="7">
        <v>13876.5</v>
      </c>
      <c r="C32" s="7">
        <v>13519.8</v>
      </c>
      <c r="D32" s="5">
        <f t="shared" si="0"/>
        <v>97.429467084639498</v>
      </c>
    </row>
    <row r="33" spans="1:4" ht="24" x14ac:dyDescent="0.2">
      <c r="A33" s="4" t="s">
        <v>29</v>
      </c>
      <c r="B33" s="5">
        <v>0</v>
      </c>
      <c r="C33" s="5">
        <v>0</v>
      </c>
      <c r="D33" s="5" t="e">
        <f t="shared" si="0"/>
        <v>#DIV/0!</v>
      </c>
    </row>
    <row r="34" spans="1:4" ht="24" x14ac:dyDescent="0.2">
      <c r="A34" s="4" t="s">
        <v>30</v>
      </c>
      <c r="B34" s="5">
        <v>0</v>
      </c>
      <c r="C34" s="5">
        <v>0</v>
      </c>
      <c r="D34" s="5" t="e">
        <f t="shared" si="0"/>
        <v>#DIV/0!</v>
      </c>
    </row>
    <row r="35" spans="1:4" x14ac:dyDescent="0.2">
      <c r="A35" s="4" t="s">
        <v>31</v>
      </c>
      <c r="B35" s="5">
        <v>1802</v>
      </c>
      <c r="C35" s="5">
        <v>0.6</v>
      </c>
      <c r="D35" s="5">
        <f t="shared" si="0"/>
        <v>3.3296337402885678E-2</v>
      </c>
    </row>
    <row r="36" spans="1:4" ht="36" x14ac:dyDescent="0.2">
      <c r="A36" s="4" t="s">
        <v>32</v>
      </c>
      <c r="B36" s="5">
        <v>-15.3</v>
      </c>
      <c r="C36" s="5">
        <v>0</v>
      </c>
      <c r="D36" s="5">
        <f t="shared" si="0"/>
        <v>0</v>
      </c>
    </row>
    <row r="37" spans="1:4" x14ac:dyDescent="0.2">
      <c r="A37" s="4" t="s">
        <v>33</v>
      </c>
      <c r="B37" s="5">
        <f>B8+B27</f>
        <v>611841</v>
      </c>
      <c r="C37" s="5">
        <f>C8+C27</f>
        <v>791140.7</v>
      </c>
      <c r="D37" s="5">
        <f t="shared" si="0"/>
        <v>129.30495014227552</v>
      </c>
    </row>
    <row r="38" spans="1:4" x14ac:dyDescent="0.2">
      <c r="A38" s="6" t="s">
        <v>3</v>
      </c>
      <c r="B38" s="7" t="s">
        <v>3</v>
      </c>
      <c r="C38" s="7" t="s">
        <v>3</v>
      </c>
      <c r="D38" s="5"/>
    </row>
    <row r="39" spans="1:4" x14ac:dyDescent="0.2">
      <c r="A39" s="4" t="s">
        <v>34</v>
      </c>
      <c r="B39" s="5">
        <f>SUM(B40:B45)</f>
        <v>49579.1</v>
      </c>
      <c r="C39" s="5">
        <f>SUM(C40:C45)</f>
        <v>122736.9</v>
      </c>
      <c r="D39" s="5">
        <f t="shared" si="0"/>
        <v>247.55774106427907</v>
      </c>
    </row>
    <row r="40" spans="1:4" ht="24" x14ac:dyDescent="0.2">
      <c r="A40" s="6" t="s">
        <v>35</v>
      </c>
      <c r="B40" s="7">
        <v>1075.5999999999999</v>
      </c>
      <c r="C40" s="7">
        <v>1277.3</v>
      </c>
      <c r="D40" s="5">
        <f t="shared" si="0"/>
        <v>118.7523242841205</v>
      </c>
    </row>
    <row r="41" spans="1:4" ht="36" x14ac:dyDescent="0.2">
      <c r="A41" s="6" t="s">
        <v>36</v>
      </c>
      <c r="B41" s="7">
        <v>1292.5999999999999</v>
      </c>
      <c r="C41" s="7">
        <v>1335.9</v>
      </c>
      <c r="D41" s="5">
        <f t="shared" si="0"/>
        <v>103.34983753674764</v>
      </c>
    </row>
    <row r="42" spans="1:4" ht="36" x14ac:dyDescent="0.2">
      <c r="A42" s="6" t="s">
        <v>37</v>
      </c>
      <c r="B42" s="7">
        <v>13866.1</v>
      </c>
      <c r="C42" s="7">
        <v>13955.6</v>
      </c>
      <c r="D42" s="5">
        <f t="shared" si="0"/>
        <v>100.6454590692408</v>
      </c>
    </row>
    <row r="43" spans="1:4" x14ac:dyDescent="0.2">
      <c r="A43" s="6" t="s">
        <v>38</v>
      </c>
      <c r="B43" s="7">
        <v>0</v>
      </c>
      <c r="C43" s="7">
        <v>23.4</v>
      </c>
      <c r="D43" s="5" t="e">
        <f t="shared" si="0"/>
        <v>#DIV/0!</v>
      </c>
    </row>
    <row r="44" spans="1:4" ht="36" x14ac:dyDescent="0.2">
      <c r="A44" s="6" t="s">
        <v>39</v>
      </c>
      <c r="B44" s="7">
        <v>2860.8</v>
      </c>
      <c r="C44" s="7">
        <v>4414.3</v>
      </c>
      <c r="D44" s="5">
        <f t="shared" si="0"/>
        <v>154.30299217002238</v>
      </c>
    </row>
    <row r="45" spans="1:4" x14ac:dyDescent="0.2">
      <c r="A45" s="6" t="s">
        <v>40</v>
      </c>
      <c r="B45" s="7">
        <v>30484</v>
      </c>
      <c r="C45" s="7">
        <v>101730.4</v>
      </c>
      <c r="D45" s="5">
        <f t="shared" si="0"/>
        <v>333.71735992651878</v>
      </c>
    </row>
    <row r="46" spans="1:4" x14ac:dyDescent="0.2">
      <c r="A46" s="4" t="s">
        <v>41</v>
      </c>
      <c r="B46" s="5">
        <f>B47</f>
        <v>630.79999999999995</v>
      </c>
      <c r="C46" s="5">
        <f>C47</f>
        <v>632.79999999999995</v>
      </c>
      <c r="D46" s="5">
        <f t="shared" si="0"/>
        <v>100.3170577045022</v>
      </c>
    </row>
    <row r="47" spans="1:4" x14ac:dyDescent="0.2">
      <c r="A47" s="6" t="s">
        <v>42</v>
      </c>
      <c r="B47" s="7">
        <v>630.79999999999995</v>
      </c>
      <c r="C47" s="7">
        <v>632.79999999999995</v>
      </c>
      <c r="D47" s="5">
        <f t="shared" si="0"/>
        <v>100.3170577045022</v>
      </c>
    </row>
    <row r="48" spans="1:4" ht="24" x14ac:dyDescent="0.2">
      <c r="A48" s="4" t="s">
        <v>43</v>
      </c>
      <c r="B48" s="5">
        <f>SUM(B49:B49)</f>
        <v>2375.9</v>
      </c>
      <c r="C48" s="5">
        <f>SUM(C49:C49)</f>
        <v>2367.8000000000002</v>
      </c>
      <c r="D48" s="5">
        <f t="shared" si="0"/>
        <v>99.659076560461301</v>
      </c>
    </row>
    <row r="49" spans="1:4" ht="24" x14ac:dyDescent="0.2">
      <c r="A49" s="8" t="s">
        <v>44</v>
      </c>
      <c r="B49" s="7">
        <v>2375.9</v>
      </c>
      <c r="C49" s="7">
        <v>2367.8000000000002</v>
      </c>
      <c r="D49" s="5">
        <f t="shared" si="0"/>
        <v>99.659076560461301</v>
      </c>
    </row>
    <row r="50" spans="1:4" x14ac:dyDescent="0.2">
      <c r="A50" s="4" t="s">
        <v>45</v>
      </c>
      <c r="B50" s="5">
        <f>SUM(B51:B56)</f>
        <v>21476</v>
      </c>
      <c r="C50" s="5">
        <f>SUM(C51:C56)</f>
        <v>19558.8</v>
      </c>
      <c r="D50" s="5">
        <f t="shared" si="0"/>
        <v>91.072825479605129</v>
      </c>
    </row>
    <row r="51" spans="1:4" x14ac:dyDescent="0.2">
      <c r="A51" s="6" t="s">
        <v>46</v>
      </c>
      <c r="B51" s="7">
        <v>0</v>
      </c>
      <c r="C51" s="7">
        <v>0</v>
      </c>
      <c r="D51" s="5" t="e">
        <f t="shared" si="0"/>
        <v>#DIV/0!</v>
      </c>
    </row>
    <row r="52" spans="1:4" x14ac:dyDescent="0.2">
      <c r="A52" s="1" t="s">
        <v>85</v>
      </c>
      <c r="B52" s="7">
        <v>4096.2</v>
      </c>
      <c r="C52" s="7">
        <v>7269.9</v>
      </c>
      <c r="D52" s="5">
        <f t="shared" si="0"/>
        <v>177.47912699575215</v>
      </c>
    </row>
    <row r="53" spans="1:4" x14ac:dyDescent="0.2">
      <c r="A53" s="6" t="s">
        <v>47</v>
      </c>
      <c r="B53" s="7">
        <v>0</v>
      </c>
      <c r="C53" s="7">
        <v>0</v>
      </c>
      <c r="D53" s="5" t="e">
        <f t="shared" si="0"/>
        <v>#DIV/0!</v>
      </c>
    </row>
    <row r="54" spans="1:4" x14ac:dyDescent="0.2">
      <c r="A54" s="6" t="s">
        <v>48</v>
      </c>
      <c r="B54" s="7">
        <v>10897.8</v>
      </c>
      <c r="C54" s="7">
        <v>9262.4</v>
      </c>
      <c r="D54" s="5">
        <f t="shared" si="0"/>
        <v>84.993301400282633</v>
      </c>
    </row>
    <row r="55" spans="1:4" x14ac:dyDescent="0.2">
      <c r="A55" s="6" t="s">
        <v>49</v>
      </c>
      <c r="B55" s="7">
        <v>0</v>
      </c>
      <c r="C55" s="7">
        <v>0</v>
      </c>
      <c r="D55" s="5" t="e">
        <f t="shared" si="0"/>
        <v>#DIV/0!</v>
      </c>
    </row>
    <row r="56" spans="1:4" x14ac:dyDescent="0.2">
      <c r="A56" s="6" t="s">
        <v>50</v>
      </c>
      <c r="B56" s="7">
        <v>6482</v>
      </c>
      <c r="C56" s="7">
        <v>3026.5</v>
      </c>
      <c r="D56" s="5">
        <f t="shared" si="0"/>
        <v>46.690836161678497</v>
      </c>
    </row>
    <row r="57" spans="1:4" x14ac:dyDescent="0.2">
      <c r="A57" s="4" t="s">
        <v>51</v>
      </c>
      <c r="B57" s="5">
        <f>SUM(B58:B60)</f>
        <v>57062.2</v>
      </c>
      <c r="C57" s="5">
        <f>SUM(C58:C60)</f>
        <v>91027.5</v>
      </c>
      <c r="D57" s="5">
        <f t="shared" si="0"/>
        <v>159.52329212683705</v>
      </c>
    </row>
    <row r="58" spans="1:4" x14ac:dyDescent="0.2">
      <c r="A58" s="6" t="s">
        <v>52</v>
      </c>
      <c r="B58" s="7">
        <v>2963.4</v>
      </c>
      <c r="C58" s="7">
        <v>0</v>
      </c>
      <c r="D58" s="5">
        <f t="shared" si="0"/>
        <v>0</v>
      </c>
    </row>
    <row r="59" spans="1:4" x14ac:dyDescent="0.2">
      <c r="A59" s="6" t="s">
        <v>53</v>
      </c>
      <c r="B59" s="7">
        <v>44529.599999999999</v>
      </c>
      <c r="C59" s="7">
        <v>79343.600000000006</v>
      </c>
      <c r="D59" s="5">
        <f t="shared" si="0"/>
        <v>178.18170385541305</v>
      </c>
    </row>
    <row r="60" spans="1:4" x14ac:dyDescent="0.2">
      <c r="A60" s="6" t="s">
        <v>54</v>
      </c>
      <c r="B60" s="7">
        <v>9569.2000000000007</v>
      </c>
      <c r="C60" s="7">
        <v>11683.9</v>
      </c>
      <c r="D60" s="5">
        <f t="shared" si="0"/>
        <v>122.09902604188436</v>
      </c>
    </row>
    <row r="61" spans="1:4" x14ac:dyDescent="0.2">
      <c r="A61" s="4" t="s">
        <v>55</v>
      </c>
      <c r="B61" s="5">
        <f>B62</f>
        <v>0</v>
      </c>
      <c r="C61" s="5">
        <f>C62</f>
        <v>0</v>
      </c>
      <c r="D61" s="5" t="e">
        <f t="shared" ref="D61:D83" si="1">C61/B61*100</f>
        <v>#DIV/0!</v>
      </c>
    </row>
    <row r="62" spans="1:4" x14ac:dyDescent="0.2">
      <c r="A62" s="6" t="s">
        <v>56</v>
      </c>
      <c r="B62" s="7">
        <v>0</v>
      </c>
      <c r="C62" s="7">
        <v>0</v>
      </c>
      <c r="D62" s="5" t="e">
        <f t="shared" si="1"/>
        <v>#DIV/0!</v>
      </c>
    </row>
    <row r="63" spans="1:4" x14ac:dyDescent="0.2">
      <c r="A63" s="4" t="s">
        <v>57</v>
      </c>
      <c r="B63" s="5">
        <f>SUM(B64:B68)</f>
        <v>353910.29999999993</v>
      </c>
      <c r="C63" s="5">
        <f>SUM(C64:C68)</f>
        <v>406494.6</v>
      </c>
      <c r="D63" s="5">
        <f t="shared" si="1"/>
        <v>114.85808692202517</v>
      </c>
    </row>
    <row r="64" spans="1:4" x14ac:dyDescent="0.2">
      <c r="A64" s="6" t="s">
        <v>58</v>
      </c>
      <c r="B64" s="7">
        <v>89438.9</v>
      </c>
      <c r="C64" s="7">
        <v>107157.1</v>
      </c>
      <c r="D64" s="5">
        <f t="shared" si="1"/>
        <v>119.81039570030492</v>
      </c>
    </row>
    <row r="65" spans="1:4" x14ac:dyDescent="0.2">
      <c r="A65" s="6" t="s">
        <v>59</v>
      </c>
      <c r="B65" s="7">
        <v>214367.2</v>
      </c>
      <c r="C65" s="7">
        <v>236292.4</v>
      </c>
      <c r="D65" s="5">
        <f t="shared" si="1"/>
        <v>110.22787068170877</v>
      </c>
    </row>
    <row r="66" spans="1:4" x14ac:dyDescent="0.2">
      <c r="A66" s="6" t="s">
        <v>60</v>
      </c>
      <c r="B66" s="7">
        <v>38771.599999999999</v>
      </c>
      <c r="C66" s="7">
        <v>49779.3</v>
      </c>
      <c r="D66" s="5">
        <f t="shared" si="1"/>
        <v>128.3911419698955</v>
      </c>
    </row>
    <row r="67" spans="1:4" x14ac:dyDescent="0.2">
      <c r="A67" s="6" t="s">
        <v>61</v>
      </c>
      <c r="B67" s="7">
        <v>2951.6</v>
      </c>
      <c r="C67" s="7">
        <v>3185.8</v>
      </c>
      <c r="D67" s="5">
        <f t="shared" si="1"/>
        <v>107.93467949586666</v>
      </c>
    </row>
    <row r="68" spans="1:4" x14ac:dyDescent="0.2">
      <c r="A68" s="6" t="s">
        <v>62</v>
      </c>
      <c r="B68" s="7">
        <v>8381</v>
      </c>
      <c r="C68" s="7">
        <v>10080</v>
      </c>
      <c r="D68" s="5">
        <f t="shared" si="1"/>
        <v>120.27204390884143</v>
      </c>
    </row>
    <row r="69" spans="1:4" x14ac:dyDescent="0.2">
      <c r="A69" s="4" t="s">
        <v>63</v>
      </c>
      <c r="B69" s="5">
        <f>SUM(B70:B71)</f>
        <v>54393.4</v>
      </c>
      <c r="C69" s="5">
        <f>SUM(C70:C71)</f>
        <v>56847.3</v>
      </c>
      <c r="D69" s="5">
        <f t="shared" si="1"/>
        <v>104.51139292634768</v>
      </c>
    </row>
    <row r="70" spans="1:4" x14ac:dyDescent="0.2">
      <c r="A70" s="6" t="s">
        <v>64</v>
      </c>
      <c r="B70" s="7">
        <v>40340.9</v>
      </c>
      <c r="C70" s="7">
        <v>40980.300000000003</v>
      </c>
      <c r="D70" s="5">
        <f t="shared" si="1"/>
        <v>101.58499190647706</v>
      </c>
    </row>
    <row r="71" spans="1:4" x14ac:dyDescent="0.2">
      <c r="A71" s="6" t="s">
        <v>65</v>
      </c>
      <c r="B71" s="7">
        <v>14052.5</v>
      </c>
      <c r="C71" s="7">
        <v>15867</v>
      </c>
      <c r="D71" s="5">
        <f t="shared" si="1"/>
        <v>112.91229318626579</v>
      </c>
    </row>
    <row r="72" spans="1:4" x14ac:dyDescent="0.2">
      <c r="A72" s="4" t="s">
        <v>66</v>
      </c>
      <c r="B72" s="5">
        <f>B73</f>
        <v>75</v>
      </c>
      <c r="C72" s="5">
        <f>C73</f>
        <v>0</v>
      </c>
      <c r="D72" s="5">
        <f t="shared" si="1"/>
        <v>0</v>
      </c>
    </row>
    <row r="73" spans="1:4" x14ac:dyDescent="0.2">
      <c r="A73" s="6" t="s">
        <v>67</v>
      </c>
      <c r="B73" s="7">
        <v>75</v>
      </c>
      <c r="C73" s="7">
        <v>0</v>
      </c>
      <c r="D73" s="5">
        <f t="shared" si="1"/>
        <v>0</v>
      </c>
    </row>
    <row r="74" spans="1:4" x14ac:dyDescent="0.2">
      <c r="A74" s="4" t="s">
        <v>68</v>
      </c>
      <c r="B74" s="5">
        <f>SUM(B75:B79)</f>
        <v>70776</v>
      </c>
      <c r="C74" s="5">
        <f>SUM(C75:C79)</f>
        <v>87722.3</v>
      </c>
      <c r="D74" s="5">
        <f t="shared" si="1"/>
        <v>123.94356844127954</v>
      </c>
    </row>
    <row r="75" spans="1:4" x14ac:dyDescent="0.2">
      <c r="A75" s="6" t="s">
        <v>69</v>
      </c>
      <c r="B75" s="7">
        <v>3470.6</v>
      </c>
      <c r="C75" s="7">
        <v>4611</v>
      </c>
      <c r="D75" s="5">
        <f t="shared" si="1"/>
        <v>132.85887166484181</v>
      </c>
    </row>
    <row r="76" spans="1:4" x14ac:dyDescent="0.2">
      <c r="A76" s="6" t="s">
        <v>70</v>
      </c>
      <c r="B76" s="7">
        <v>43922.7</v>
      </c>
      <c r="C76" s="7">
        <v>48759.5</v>
      </c>
      <c r="D76" s="5">
        <f t="shared" si="1"/>
        <v>111.01207348364287</v>
      </c>
    </row>
    <row r="77" spans="1:4" x14ac:dyDescent="0.2">
      <c r="A77" s="6" t="s">
        <v>71</v>
      </c>
      <c r="B77" s="7">
        <v>2328.6</v>
      </c>
      <c r="C77" s="7">
        <v>1999.4</v>
      </c>
      <c r="D77" s="5">
        <f t="shared" si="1"/>
        <v>85.862750150304919</v>
      </c>
    </row>
    <row r="78" spans="1:4" x14ac:dyDescent="0.2">
      <c r="A78" s="6" t="s">
        <v>72</v>
      </c>
      <c r="B78" s="7">
        <v>15609.9</v>
      </c>
      <c r="C78" s="7">
        <v>26304.400000000001</v>
      </c>
      <c r="D78" s="5">
        <f t="shared" si="1"/>
        <v>168.51100903913542</v>
      </c>
    </row>
    <row r="79" spans="1:4" x14ac:dyDescent="0.2">
      <c r="A79" s="6" t="s">
        <v>73</v>
      </c>
      <c r="B79" s="7">
        <v>5444.2</v>
      </c>
      <c r="C79" s="7">
        <v>6048</v>
      </c>
      <c r="D79" s="5">
        <f t="shared" si="1"/>
        <v>111.09070203151978</v>
      </c>
    </row>
    <row r="80" spans="1:4" x14ac:dyDescent="0.2">
      <c r="A80" s="4" t="s">
        <v>74</v>
      </c>
      <c r="B80" s="5">
        <f>SUM(B81:B82)</f>
        <v>455.9</v>
      </c>
      <c r="C80" s="5">
        <f>SUM(C81:C82)</f>
        <v>448.1</v>
      </c>
      <c r="D80" s="5">
        <f t="shared" si="1"/>
        <v>98.289098486510213</v>
      </c>
    </row>
    <row r="81" spans="1:4" x14ac:dyDescent="0.2">
      <c r="A81" s="6" t="s">
        <v>75</v>
      </c>
      <c r="B81" s="7">
        <v>0</v>
      </c>
      <c r="C81" s="7">
        <v>0</v>
      </c>
      <c r="D81" s="5" t="e">
        <f t="shared" si="1"/>
        <v>#DIV/0!</v>
      </c>
    </row>
    <row r="82" spans="1:4" x14ac:dyDescent="0.2">
      <c r="A82" s="6" t="s">
        <v>76</v>
      </c>
      <c r="B82" s="7">
        <v>455.9</v>
      </c>
      <c r="C82" s="7">
        <v>448.1</v>
      </c>
      <c r="D82" s="5">
        <f t="shared" si="1"/>
        <v>98.289098486510213</v>
      </c>
    </row>
    <row r="83" spans="1:4" x14ac:dyDescent="0.2">
      <c r="A83" s="4" t="s">
        <v>77</v>
      </c>
      <c r="B83" s="5">
        <f>B39+B46+B48+B50+B57+B61+B63+B69+B72+B74+B80</f>
        <v>610734.6</v>
      </c>
      <c r="C83" s="5">
        <f>C39+C46+C48+C50+C57+C61+C63+C69+C72+C74+C80</f>
        <v>787836.1</v>
      </c>
      <c r="D83" s="5">
        <f t="shared" si="1"/>
        <v>128.99811145463184</v>
      </c>
    </row>
    <row r="84" spans="1:4" x14ac:dyDescent="0.2">
      <c r="A84" s="4" t="s">
        <v>78</v>
      </c>
      <c r="B84" s="5">
        <f>B37-B83</f>
        <v>1106.4000000000233</v>
      </c>
      <c r="C84" s="5">
        <f>C37-C83</f>
        <v>3304.5999999999767</v>
      </c>
      <c r="D84" s="5" t="s">
        <v>3</v>
      </c>
    </row>
  </sheetData>
  <mergeCells count="6">
    <mergeCell ref="A1:D1"/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arm8</dc:creator>
  <cp:lastModifiedBy>Администратор</cp:lastModifiedBy>
  <cp:lastPrinted>2023-03-23T04:49:57Z</cp:lastPrinted>
  <dcterms:created xsi:type="dcterms:W3CDTF">2022-03-14T05:01:57Z</dcterms:created>
  <dcterms:modified xsi:type="dcterms:W3CDTF">2023-03-23T08:08:56Z</dcterms:modified>
</cp:coreProperties>
</file>